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definedNames>
    <definedName function="false" hidden="false" localSheetId="0" name="_xlnm.Print_Area" vbProcedure="false">Feuille1!$A$1:$K$113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<sst xmlns="http://schemas.openxmlformats.org/spreadsheetml/2006/main" count="69" uniqueCount="59">
  <si>
    <t xml:space="preserve">SOCIETE FRANCAISE D’ASTRONOMIE ET D’ASTROPHYSIQUE</t>
  </si>
  <si>
    <t xml:space="preserve">Association loi 1901 -  Siège Social à l’Observatoire de Paris</t>
  </si>
  <si>
    <t xml:space="preserve">Demande de devis pour paiement par Bon de Commande</t>
  </si>
  <si>
    <t xml:space="preserve">Cotisations et inscriptions SF2A</t>
  </si>
  <si>
    <t xml:space="preserve">Année 2026</t>
  </si>
  <si>
    <t xml:space="preserve">Informations administratives</t>
  </si>
  <si>
    <t xml:space="preserve">Correspondance</t>
  </si>
  <si>
    <t xml:space="preserve">Relevé d’Identité Bancaire:</t>
  </si>
  <si>
    <t xml:space="preserve">Kevin BAILLIÉ –  Trésorier de la SF2A</t>
  </si>
  <si>
    <t xml:space="preserve">Établissement – Guichet – N° Compte – Clé RIB</t>
  </si>
  <si>
    <t xml:space="preserve">IMCCE – Observatoire de Paris</t>
  </si>
  <si>
    <t xml:space="preserve">17515 – 90000 – 08047392004 – 50</t>
  </si>
  <si>
    <t xml:space="preserve">77, avenue Denfert-Rochereau</t>
  </si>
  <si>
    <t xml:space="preserve">Établissement : Caisse d'épargne Ile de France</t>
  </si>
  <si>
    <t xml:space="preserve">75014 Paris</t>
  </si>
  <si>
    <t xml:space="preserve">IBAN : FR76 1751 5900 0008 0473 9200 450</t>
  </si>
  <si>
    <t xml:space="preserve">Email : tresorerie@sf2a.eu</t>
  </si>
  <si>
    <t xml:space="preserve">BIC  : CEPAFRPP751</t>
  </si>
  <si>
    <t xml:space="preserve">N° SIRET : 484 238 670 00018 APE 913E</t>
  </si>
  <si>
    <t xml:space="preserve">Merci de regrouper les agents par labo/source de financement et d’éviter les bons de commandes individuels.</t>
  </si>
  <si>
    <t xml:space="preserve">Date limite “Inscription early”</t>
  </si>
  <si>
    <t xml:space="preserve">Nom</t>
  </si>
  <si>
    <t xml:space="preserve">Prénom</t>
  </si>
  <si>
    <t xml:space="preserve">Affiliation</t>
  </si>
  <si>
    <t xml:space="preserve">Email</t>
  </si>
  <si>
    <r>
      <rPr>
        <b val="true"/>
        <sz val="12"/>
        <rFont val="Arial"/>
        <family val="2"/>
        <charset val="1"/>
      </rPr>
      <t xml:space="preserve">Date de naissance
DD/MM/YYYY
</t>
    </r>
    <r>
      <rPr>
        <sz val="12"/>
        <rFont val="Arial"/>
        <family val="2"/>
        <charset val="1"/>
      </rPr>
      <t xml:space="preserve">(Nécessaire pour demander un tarif réduit de cotisation)</t>
    </r>
  </si>
  <si>
    <t xml:space="preserve">Statut</t>
  </si>
  <si>
    <t xml:space="preserve">Cotisation</t>
  </si>
  <si>
    <t xml:space="preserve">Inscription</t>
  </si>
  <si>
    <t xml:space="preserve">Montant cotisation</t>
  </si>
  <si>
    <t xml:space="preserve">Montant inscription</t>
  </si>
  <si>
    <t xml:space="preserve">Total</t>
  </si>
  <si>
    <t xml:space="preserve">Stagiaire</t>
  </si>
  <si>
    <t xml:space="preserve">A déjà cotisé pour l’année en cours</t>
  </si>
  <si>
    <t xml:space="preserve">Inscription en présentiel</t>
  </si>
  <si>
    <t xml:space="preserve">Doctorant</t>
  </si>
  <si>
    <t xml:space="preserve">Souhaite adhérer à la SF2A</t>
  </si>
  <si>
    <t xml:space="preserve">Inscription en virtuel</t>
  </si>
  <si>
    <t xml:space="preserve">Titulaire/Postdoc</t>
  </si>
  <si>
    <t xml:space="preserve">Ne souhaite pas adhérer à la SF2A</t>
  </si>
  <si>
    <t xml:space="preserve">Sans inscription</t>
  </si>
  <si>
    <t xml:space="preserve">Retraité</t>
  </si>
  <si>
    <t xml:space="preserve">SHUB</t>
  </si>
  <si>
    <t xml:space="preserve">Niggurath</t>
  </si>
  <si>
    <t xml:space="preserve">Université Miskatonic</t>
  </si>
  <si>
    <t xml:space="preserve">shubni@grandsanciens.edu</t>
  </si>
  <si>
    <t xml:space="preserve">YOG</t>
  </si>
  <si>
    <t xml:space="preserve">Sottoth</t>
  </si>
  <si>
    <t xml:space="preserve">yog@insmouth.com</t>
  </si>
  <si>
    <t xml:space="preserve">NYARLAT</t>
  </si>
  <si>
    <t xml:space="preserve">O’Thep</t>
  </si>
  <si>
    <t xml:space="preserve">Arkham</t>
  </si>
  <si>
    <t xml:space="preserve">nyarlat@arkham.gov.fr</t>
  </si>
  <si>
    <t xml:space="preserve">SOUS-TOTAL</t>
  </si>
  <si>
    <t xml:space="preserve">TOTAL</t>
  </si>
  <si>
    <t xml:space="preserve">ORDRE DEVANT FIGURER SUR LE DEVIS OU LA FACTURE (Université, CNRS, UMR, autre)</t>
  </si>
  <si>
    <t xml:space="preserve">Date</t>
  </si>
  <si>
    <t xml:space="preserve">Kevin BAILLIÉ, Trésorier de la SF2A</t>
  </si>
  <si>
    <t xml:space="preserve">Signature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</si>
</sst>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.00\ [$€-40C];[RED]\-#,##0.00\ [$€-40C]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8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color rgb="FF0000FF"/>
      <name val="Arial"/>
      <family val="2"/>
      <charset val="1"/>
    </font>
    <font>
      <b val="true"/>
      <sz val="16"/>
      <color rgb="FFC9211E"/>
      <name val="Arial"/>
      <family val="2"/>
      <charset val="1"/>
    </font>
    <font>
      <sz val="12"/>
      <color rgb="FF0000FF"/>
      <name val="Arial"/>
      <family val="2"/>
      <charset val="1"/>
    </font>
    <font>
      <sz val="16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550800</xdr:colOff>
      <xdr:row>0</xdr:row>
      <xdr:rowOff>70200</xdr:rowOff>
    </xdr:from>
    <xdr:to>
      <xdr:col>3</xdr:col>
      <xdr:colOff>1712880</xdr:colOff>
      <xdr:row>15</xdr:row>
      <xdr:rowOff>77400</xdr:rowOff>
    </xdr:to>
    <xdr:pic>
      <xdr:nvPicPr>
        <xdr:cNvPr id="1" name="Image 2" descr=""/>
        <xdr:cNvPicPr/>
      </xdr:nvPicPr>
      <xdr:blipFill>
        <a:blip r:embed="rId1"/>
        <a:stretch/>
      </xdr:blipFill>
      <xdr:spPr>
        <a:xfrm>
          <a:off x="550800" y="70200"/>
          <a:ext cx="4331520" cy="4331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esorerie@sf2a.eu" TargetMode="External"/><Relationship Id="rId2" Type="http://schemas.openxmlformats.org/officeDocument/2006/relationships/hyperlink" Target="mailto:shubni@grandsanciens.edu" TargetMode="External"/><Relationship Id="rId3" Type="http://schemas.openxmlformats.org/officeDocument/2006/relationships/hyperlink" Target="mailto:yog@insmouth.com" TargetMode="External"/><Relationship Id="rId4" Type="http://schemas.openxmlformats.org/officeDocument/2006/relationships/hyperlink" Target="mailto:nyarlat@arkham.gov.fr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9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K23" activeCellId="0" sqref="K23"/>
    </sheetView>
  </sheetViews>
  <sheetFormatPr defaultColWidth="11.53515625" defaultRowHeight="22.7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1.31"/>
    <col collapsed="false" customWidth="true" hidden="false" outlineLevel="0" max="3" min="3" style="1" width="21.81"/>
    <col collapsed="false" customWidth="true" hidden="false" outlineLevel="0" max="4" min="4" style="1" width="29.39"/>
    <col collapsed="false" customWidth="true" hidden="false" outlineLevel="0" max="5" min="5" style="2" width="15.07"/>
    <col collapsed="false" customWidth="true" hidden="false" outlineLevel="0" max="6" min="6" style="1" width="17.86"/>
    <col collapsed="false" customWidth="true" hidden="false" outlineLevel="0" max="7" min="7" style="1" width="35.12"/>
    <col collapsed="false" customWidth="true" hidden="false" outlineLevel="0" max="8" min="8" style="1" width="24.14"/>
    <col collapsed="false" customWidth="true" hidden="false" outlineLevel="0" max="9" min="9" style="1" width="17.42"/>
    <col collapsed="false" customWidth="true" hidden="false" outlineLevel="0" max="10" min="10" style="1" width="15.81"/>
    <col collapsed="false" customWidth="true" hidden="false" outlineLevel="0" max="11" min="11" style="1" width="12.73"/>
  </cols>
  <sheetData>
    <row r="1" customFormat="false" ht="22.7" hidden="false" customHeight="true" outlineLevel="0" collapsed="false">
      <c r="A1" s="3"/>
    </row>
    <row r="2" customFormat="false" ht="22.7" hidden="false" customHeight="true" outlineLevel="0" collapsed="false">
      <c r="A2" s="3"/>
      <c r="G2" s="4" t="s">
        <v>0</v>
      </c>
      <c r="H2" s="4"/>
      <c r="I2" s="4"/>
      <c r="J2" s="4"/>
      <c r="K2" s="4"/>
    </row>
    <row r="3" customFormat="false" ht="22.7" hidden="false" customHeight="true" outlineLevel="0" collapsed="false">
      <c r="A3" s="3"/>
      <c r="G3" s="5"/>
      <c r="H3" s="5"/>
      <c r="I3" s="6"/>
      <c r="J3" s="6"/>
      <c r="K3" s="7"/>
    </row>
    <row r="4" customFormat="false" ht="22.7" hidden="false" customHeight="true" outlineLevel="0" collapsed="false">
      <c r="A4" s="3"/>
      <c r="G4" s="8" t="s">
        <v>1</v>
      </c>
      <c r="H4" s="8"/>
      <c r="I4" s="8"/>
      <c r="J4" s="8"/>
      <c r="K4" s="8"/>
    </row>
    <row r="5" customFormat="false" ht="22.7" hidden="false" customHeight="true" outlineLevel="0" collapsed="false">
      <c r="A5" s="3"/>
      <c r="G5" s="9"/>
      <c r="H5" s="6"/>
      <c r="I5" s="6"/>
      <c r="J5" s="6"/>
      <c r="K5" s="7"/>
    </row>
    <row r="6" customFormat="false" ht="22.7" hidden="false" customHeight="true" outlineLevel="0" collapsed="false">
      <c r="A6" s="3"/>
      <c r="G6" s="10"/>
      <c r="H6" s="10"/>
      <c r="I6" s="10"/>
      <c r="J6" s="10"/>
      <c r="K6" s="10"/>
    </row>
    <row r="7" customFormat="false" ht="22.7" hidden="false" customHeight="true" outlineLevel="0" collapsed="false">
      <c r="A7" s="3"/>
      <c r="G7" s="10" t="s">
        <v>2</v>
      </c>
      <c r="H7" s="10"/>
      <c r="I7" s="10"/>
      <c r="J7" s="10"/>
      <c r="K7" s="10"/>
    </row>
    <row r="8" customFormat="false" ht="22.7" hidden="false" customHeight="true" outlineLevel="0" collapsed="false">
      <c r="A8" s="3"/>
      <c r="G8" s="10" t="s">
        <v>3</v>
      </c>
      <c r="H8" s="10"/>
      <c r="I8" s="10"/>
      <c r="J8" s="10"/>
      <c r="K8" s="10"/>
    </row>
    <row r="9" customFormat="false" ht="22.7" hidden="false" customHeight="true" outlineLevel="0" collapsed="false">
      <c r="A9" s="3"/>
      <c r="G9" s="10" t="s">
        <v>4</v>
      </c>
      <c r="H9" s="10"/>
      <c r="I9" s="10"/>
      <c r="J9" s="10"/>
      <c r="K9" s="10"/>
    </row>
    <row r="10" customFormat="false" ht="22.7" hidden="false" customHeight="true" outlineLevel="0" collapsed="false">
      <c r="A10" s="3"/>
    </row>
    <row r="11" customFormat="false" ht="22.7" hidden="false" customHeight="true" outlineLevel="0" collapsed="false">
      <c r="A11" s="3"/>
    </row>
    <row r="12" customFormat="false" ht="22.7" hidden="false" customHeight="true" outlineLevel="0" collapsed="false">
      <c r="A12" s="3"/>
    </row>
    <row r="13" customFormat="false" ht="22.7" hidden="false" customHeight="true" outlineLevel="0" collapsed="false">
      <c r="A13" s="11"/>
      <c r="B13" s="11"/>
      <c r="C13" s="11"/>
      <c r="D13" s="11"/>
      <c r="E13" s="11"/>
      <c r="F13" s="6"/>
      <c r="G13" s="9" t="s">
        <v>5</v>
      </c>
      <c r="H13" s="6"/>
      <c r="I13" s="9" t="s">
        <v>6</v>
      </c>
      <c r="J13" s="6"/>
      <c r="K13" s="6"/>
      <c r="L13" s="6"/>
    </row>
    <row r="14" customFormat="false" ht="22.7" hidden="false" customHeight="true" outlineLevel="0" collapsed="false">
      <c r="A14" s="5"/>
      <c r="B14" s="5"/>
      <c r="C14" s="6"/>
      <c r="D14" s="6"/>
      <c r="E14" s="7"/>
      <c r="F14" s="6"/>
      <c r="G14" s="6" t="s">
        <v>7</v>
      </c>
      <c r="H14" s="6"/>
      <c r="I14" s="6" t="s">
        <v>8</v>
      </c>
      <c r="J14" s="6"/>
      <c r="K14" s="6"/>
      <c r="L14" s="6"/>
    </row>
    <row r="15" customFormat="false" ht="22.7" hidden="false" customHeight="true" outlineLevel="0" collapsed="false">
      <c r="A15" s="8"/>
      <c r="B15" s="8"/>
      <c r="C15" s="8"/>
      <c r="D15" s="8"/>
      <c r="E15" s="8"/>
      <c r="F15" s="6"/>
      <c r="G15" s="6" t="s">
        <v>9</v>
      </c>
      <c r="H15" s="6"/>
      <c r="I15" s="6" t="s">
        <v>10</v>
      </c>
      <c r="J15" s="6"/>
      <c r="K15" s="6"/>
      <c r="L15" s="6"/>
    </row>
    <row r="16" customFormat="false" ht="22.7" hidden="false" customHeight="true" outlineLevel="0" collapsed="false">
      <c r="A16" s="9"/>
      <c r="B16" s="6"/>
      <c r="C16" s="6"/>
      <c r="D16" s="6"/>
      <c r="E16" s="7"/>
      <c r="F16" s="6"/>
      <c r="G16" s="6" t="s">
        <v>11</v>
      </c>
      <c r="H16" s="6"/>
      <c r="I16" s="6" t="s">
        <v>12</v>
      </c>
      <c r="J16" s="6"/>
      <c r="K16" s="6"/>
      <c r="L16" s="6"/>
    </row>
    <row r="17" customFormat="false" ht="22.7" hidden="false" customHeight="true" outlineLevel="0" collapsed="false">
      <c r="A17" s="10"/>
      <c r="B17" s="10"/>
      <c r="C17" s="10"/>
      <c r="D17" s="10"/>
      <c r="E17" s="10"/>
      <c r="F17" s="6"/>
      <c r="G17" s="6" t="s">
        <v>13</v>
      </c>
      <c r="H17" s="6"/>
      <c r="I17" s="6" t="s">
        <v>14</v>
      </c>
      <c r="J17" s="6"/>
      <c r="K17" s="6"/>
      <c r="L17" s="6"/>
    </row>
    <row r="18" customFormat="false" ht="22.7" hidden="false" customHeight="true" outlineLevel="0" collapsed="false">
      <c r="A18" s="10"/>
      <c r="B18" s="10"/>
      <c r="C18" s="10"/>
      <c r="D18" s="10"/>
      <c r="E18" s="10"/>
      <c r="F18" s="6"/>
      <c r="G18" s="6" t="s">
        <v>15</v>
      </c>
      <c r="H18" s="6"/>
      <c r="I18" s="12" t="s">
        <v>16</v>
      </c>
      <c r="J18" s="6"/>
      <c r="K18" s="6"/>
      <c r="L18" s="6"/>
    </row>
    <row r="19" customFormat="false" ht="22.7" hidden="false" customHeight="true" outlineLevel="0" collapsed="false">
      <c r="A19" s="10"/>
      <c r="B19" s="10"/>
      <c r="C19" s="10"/>
      <c r="D19" s="10"/>
      <c r="E19" s="10"/>
      <c r="F19" s="6"/>
      <c r="G19" s="6" t="s">
        <v>17</v>
      </c>
      <c r="H19" s="6"/>
      <c r="I19" s="9"/>
      <c r="J19" s="6"/>
      <c r="K19" s="6"/>
      <c r="L19" s="6"/>
    </row>
    <row r="20" customFormat="false" ht="22.7" hidden="false" customHeight="true" outlineLevel="0" collapsed="false">
      <c r="A20" s="10"/>
      <c r="B20" s="10"/>
      <c r="C20" s="10"/>
      <c r="D20" s="10"/>
      <c r="E20" s="10"/>
      <c r="F20" s="6"/>
      <c r="G20" s="6" t="s">
        <v>18</v>
      </c>
      <c r="H20" s="6"/>
      <c r="I20" s="6"/>
      <c r="J20" s="6"/>
      <c r="K20" s="6"/>
      <c r="L20" s="6"/>
    </row>
    <row r="21" customFormat="false" ht="22.7" hidden="false" customHeight="true" outlineLevel="0" collapsed="false">
      <c r="A21" s="10"/>
      <c r="B21" s="10"/>
      <c r="C21" s="10"/>
      <c r="D21" s="10"/>
      <c r="E21" s="10"/>
      <c r="F21" s="6"/>
      <c r="G21" s="6"/>
      <c r="H21" s="6"/>
      <c r="I21" s="6"/>
      <c r="J21" s="6"/>
      <c r="K21" s="6"/>
      <c r="L21" s="6"/>
    </row>
    <row r="22" customFormat="false" ht="22.7" hidden="false" customHeight="true" outlineLevel="0" collapsed="false">
      <c r="A22" s="13" t="s">
        <v>19</v>
      </c>
      <c r="B22" s="10"/>
      <c r="C22" s="10"/>
      <c r="D22" s="10"/>
      <c r="E22" s="10"/>
      <c r="F22" s="6"/>
      <c r="G22" s="6"/>
      <c r="H22" s="6"/>
      <c r="I22" s="9" t="s">
        <v>20</v>
      </c>
      <c r="J22" s="9"/>
      <c r="K22" s="14" t="n">
        <v>46154</v>
      </c>
      <c r="L22" s="6"/>
    </row>
    <row r="23" customFormat="false" ht="22.7" hidden="false" customHeight="true" outlineLevel="0" collapsed="false">
      <c r="A23" s="6"/>
      <c r="B23" s="6"/>
      <c r="C23" s="6"/>
      <c r="D23" s="6"/>
      <c r="E23" s="7"/>
      <c r="F23" s="6"/>
      <c r="G23" s="6"/>
      <c r="H23" s="6"/>
      <c r="I23" s="9"/>
      <c r="J23" s="6"/>
      <c r="K23" s="14"/>
      <c r="L23" s="6"/>
    </row>
    <row r="24" s="3" customFormat="true" ht="22.7" hidden="false" customHeight="true" outlineLevel="0" collapsed="false">
      <c r="A24" s="15" t="s">
        <v>21</v>
      </c>
      <c r="B24" s="15" t="s">
        <v>22</v>
      </c>
      <c r="C24" s="15" t="s">
        <v>23</v>
      </c>
      <c r="D24" s="15" t="s">
        <v>24</v>
      </c>
      <c r="E24" s="16" t="s">
        <v>25</v>
      </c>
      <c r="F24" s="17" t="s">
        <v>26</v>
      </c>
      <c r="G24" s="17" t="s">
        <v>27</v>
      </c>
      <c r="H24" s="17" t="s">
        <v>28</v>
      </c>
      <c r="I24" s="18" t="s">
        <v>29</v>
      </c>
      <c r="J24" s="18" t="s">
        <v>30</v>
      </c>
      <c r="K24" s="18" t="s">
        <v>31</v>
      </c>
      <c r="L24" s="9"/>
      <c r="M24" s="1"/>
      <c r="N24" s="1"/>
      <c r="O24" s="1"/>
    </row>
    <row r="25" s="20" customFormat="true" ht="22.7" hidden="false" customHeight="true" outlineLevel="0" collapsed="false">
      <c r="A25" s="15"/>
      <c r="B25" s="15"/>
      <c r="C25" s="15"/>
      <c r="D25" s="15"/>
      <c r="E25" s="16"/>
      <c r="F25" s="19" t="s">
        <v>32</v>
      </c>
      <c r="G25" s="19" t="s">
        <v>33</v>
      </c>
      <c r="H25" s="19" t="s">
        <v>34</v>
      </c>
      <c r="I25" s="18"/>
      <c r="J25" s="18"/>
      <c r="K25" s="18"/>
      <c r="L25" s="6"/>
      <c r="M25" s="1"/>
      <c r="N25" s="1"/>
      <c r="O25" s="1"/>
    </row>
    <row r="26" s="20" customFormat="true" ht="22.7" hidden="false" customHeight="true" outlineLevel="0" collapsed="false">
      <c r="A26" s="15"/>
      <c r="B26" s="15"/>
      <c r="C26" s="15"/>
      <c r="D26" s="15"/>
      <c r="E26" s="16"/>
      <c r="F26" s="19" t="s">
        <v>35</v>
      </c>
      <c r="G26" s="19" t="s">
        <v>36</v>
      </c>
      <c r="H26" s="19" t="s">
        <v>37</v>
      </c>
      <c r="I26" s="18"/>
      <c r="J26" s="18"/>
      <c r="K26" s="18"/>
      <c r="L26" s="6"/>
      <c r="M26" s="1"/>
      <c r="N26" s="1"/>
      <c r="O26" s="1"/>
    </row>
    <row r="27" s="20" customFormat="true" ht="22.7" hidden="false" customHeight="true" outlineLevel="0" collapsed="false">
      <c r="A27" s="15"/>
      <c r="B27" s="15"/>
      <c r="C27" s="15"/>
      <c r="D27" s="15"/>
      <c r="E27" s="16"/>
      <c r="F27" s="19" t="s">
        <v>38</v>
      </c>
      <c r="G27" s="19" t="s">
        <v>39</v>
      </c>
      <c r="H27" s="21" t="s">
        <v>40</v>
      </c>
      <c r="I27" s="18"/>
      <c r="J27" s="18"/>
      <c r="K27" s="18"/>
      <c r="L27" s="6"/>
      <c r="M27" s="1"/>
      <c r="N27" s="1"/>
      <c r="O27" s="1"/>
    </row>
    <row r="28" s="20" customFormat="true" ht="22.7" hidden="false" customHeight="true" outlineLevel="0" collapsed="false">
      <c r="A28" s="15"/>
      <c r="B28" s="15"/>
      <c r="C28" s="15"/>
      <c r="D28" s="15"/>
      <c r="E28" s="16"/>
      <c r="F28" s="19" t="s">
        <v>41</v>
      </c>
      <c r="G28" s="19"/>
      <c r="H28" s="22"/>
      <c r="I28" s="18"/>
      <c r="J28" s="18"/>
      <c r="K28" s="18"/>
      <c r="L28" s="6"/>
      <c r="M28" s="1"/>
      <c r="N28" s="1"/>
      <c r="O28" s="1"/>
    </row>
    <row r="29" s="20" customFormat="true" ht="22.7" hidden="false" customHeight="true" outlineLevel="0" collapsed="false">
      <c r="A29" s="6" t="s">
        <v>42</v>
      </c>
      <c r="B29" s="6" t="s">
        <v>43</v>
      </c>
      <c r="C29" s="6" t="s">
        <v>44</v>
      </c>
      <c r="D29" s="23" t="s">
        <v>45</v>
      </c>
      <c r="E29" s="14" t="n">
        <v>-3419</v>
      </c>
      <c r="F29" s="6" t="s">
        <v>38</v>
      </c>
      <c r="G29" s="6" t="s">
        <v>39</v>
      </c>
      <c r="H29" s="6" t="s">
        <v>34</v>
      </c>
      <c r="I29" s="24" t="n">
        <f aca="true">IF(G29="Souhaite adhérer à la SF2A",_xlfn.IFS(F29="Stagiaire",15,F29="Doctorant",15,AND(F29="Titulaire/Postdoc",YEARS(E29,TODAY(),0)&lt;=32),15,AND(F29="Titulaire/Postdoc",YEARS(E29,TODAY(),0)&gt;32),35, F29="Retraité",25),0)</f>
        <v>0</v>
      </c>
      <c r="J29" s="24" t="n">
        <f aca="true">_xlfn.IFS(
OR(F29="Stagiaire",F29="Doctorant", H29="Sans inscription",H29=""), 0, 
H29="Inscription en virtuel", IF(G29="Ne souhaite pas adhérer à la SF2A", 70, 30), 
G29="Ne souhaite pas adhérer à la SF2A", IF(TODAY()-$K$22&gt;0,190,150), 
TODAY()-$K$22&gt;0,140,
TODAY()-$K$22&lt;=0,100)</f>
        <v>150</v>
      </c>
      <c r="K29" s="24" t="n">
        <f aca="false">I29+J29</f>
        <v>150</v>
      </c>
      <c r="L29" s="6"/>
      <c r="M29" s="1"/>
      <c r="N29" s="1"/>
      <c r="O29" s="1"/>
    </row>
    <row r="30" s="20" customFormat="true" ht="22.7" hidden="false" customHeight="true" outlineLevel="0" collapsed="false">
      <c r="A30" s="6" t="s">
        <v>46</v>
      </c>
      <c r="B30" s="6" t="s">
        <v>47</v>
      </c>
      <c r="C30" s="6" t="s">
        <v>44</v>
      </c>
      <c r="D30" s="23" t="s">
        <v>48</v>
      </c>
      <c r="E30" s="14" t="n">
        <v>35224</v>
      </c>
      <c r="F30" s="6" t="s">
        <v>35</v>
      </c>
      <c r="G30" s="6" t="s">
        <v>36</v>
      </c>
      <c r="H30" s="6" t="s">
        <v>34</v>
      </c>
      <c r="I30" s="24" t="n">
        <f aca="true">IF(G30="Souhaite adhérer à la SF2A",_xlfn.IFS(F30="Stagiaire",15,F30="Doctorant",15,AND(F30="Titulaire/Postdoc",YEARS(E30,TODAY(),0)&lt;=32),15,AND(F30="Titulaire/Postdoc",YEARS(E30,TODAY(),0)&gt;32),35, F30="Retraité",25),0)</f>
        <v>15</v>
      </c>
      <c r="J30" s="24" t="n">
        <f aca="true">_xlfn.IFS(
OR(F30="Stagiaire",F30="Doctorant", H30="Sans inscription",H30=""), 0, 
H30="Inscription en virtuel", IF(G30="Ne souhaite pas adhérer à la SF2A", 70, 30), 
G30="Ne souhaite pas adhérer à la SF2A", IF(TODAY()-$K$22&gt;0,190,150), 
TODAY()-$K$22&gt;0,140,
TODAY()-$K$22&lt;=0,100)</f>
        <v>0</v>
      </c>
      <c r="K30" s="24" t="n">
        <f aca="false">I30+J30</f>
        <v>15</v>
      </c>
      <c r="L30" s="6"/>
      <c r="M30" s="1"/>
      <c r="N30" s="1"/>
      <c r="O30" s="1"/>
    </row>
    <row r="31" s="20" customFormat="true" ht="22.7" hidden="false" customHeight="true" outlineLevel="0" collapsed="false">
      <c r="A31" s="6" t="s">
        <v>49</v>
      </c>
      <c r="B31" s="6" t="s">
        <v>50</v>
      </c>
      <c r="C31" s="6" t="s">
        <v>51</v>
      </c>
      <c r="D31" s="23" t="s">
        <v>52</v>
      </c>
      <c r="E31" s="14" t="n">
        <v>13589</v>
      </c>
      <c r="F31" s="6" t="s">
        <v>41</v>
      </c>
      <c r="G31" s="6" t="s">
        <v>39</v>
      </c>
      <c r="H31" s="6" t="s">
        <v>34</v>
      </c>
      <c r="I31" s="24" t="n">
        <f aca="true">IF(G31="Souhaite adhérer à la SF2A",_xlfn.IFS(F31="Stagiaire",15,F31="Doctorant",15,AND(F31="Titulaire/Postdoc",YEARS(E31,TODAY(),0)&lt;=32),15,AND(F31="Titulaire/Postdoc",YEARS(E31,TODAY(),0)&gt;32),35, F31="Retraité",25),0)</f>
        <v>0</v>
      </c>
      <c r="J31" s="24" t="n">
        <f aca="true">_xlfn.IFS(
OR(F31="Stagiaire",F31="Doctorant", H31="Sans inscription",H31=""), 0, 
H31="Inscription en virtuel", IF(G31="Ne souhaite pas adhérer à la SF2A", 70, 30), 
G31="Ne souhaite pas adhérer à la SF2A", IF(TODAY()-$K$22&gt;0,190,150), 
TODAY()-$K$22&gt;0,140,
TODAY()-$K$22&lt;=0,100)</f>
        <v>150</v>
      </c>
      <c r="K31" s="24" t="n">
        <f aca="false">I31+J31</f>
        <v>150</v>
      </c>
      <c r="L31" s="6"/>
      <c r="M31" s="1"/>
      <c r="N31" s="1"/>
      <c r="O31" s="1"/>
    </row>
    <row r="32" s="20" customFormat="true" ht="22.7" hidden="false" customHeight="true" outlineLevel="0" collapsed="false">
      <c r="A32" s="6"/>
      <c r="B32" s="6"/>
      <c r="C32" s="6"/>
      <c r="D32" s="23"/>
      <c r="E32" s="14"/>
      <c r="F32" s="6"/>
      <c r="G32" s="6"/>
      <c r="H32" s="6"/>
      <c r="I32" s="24" t="n">
        <f aca="true">IF(G32="Souhaite adhérer à la SF2A",_xlfn.IFS(F32="Stagiaire",15,F32="Doctorant",15,AND(F32="Titulaire/Postdoc",YEARS(E32,TODAY(),0)&lt;=32),15,AND(F32="Titulaire/Postdoc",YEARS(E32,TODAY(),0)&gt;32),35, F32="Retraité",25),0)</f>
        <v>0</v>
      </c>
      <c r="J32" s="24" t="n">
        <f aca="true">_xlfn.IFS(
OR(F32="Stagiaire",F32="Doctorant", H32="Sans inscription",H32=""), 0, 
H32="Inscription en virtuel", IF(G32="Ne souhaite pas adhérer à la SF2A", 70, 30), 
G32="Ne souhaite pas adhérer à la SF2A", IF(TODAY()-$K$22&gt;0,190,150), 
TODAY()-$K$22&gt;0,140,
TODAY()-$K$22&lt;=0,100)</f>
        <v>0</v>
      </c>
      <c r="K32" s="24" t="n">
        <f aca="false">I32+J32</f>
        <v>0</v>
      </c>
      <c r="L32" s="6"/>
      <c r="M32" s="1"/>
      <c r="N32" s="1"/>
      <c r="O32" s="1"/>
    </row>
    <row r="33" s="20" customFormat="true" ht="22.7" hidden="false" customHeight="true" outlineLevel="0" collapsed="false">
      <c r="A33" s="6"/>
      <c r="B33" s="6"/>
      <c r="C33" s="6"/>
      <c r="D33" s="23"/>
      <c r="E33" s="14"/>
      <c r="F33" s="6"/>
      <c r="G33" s="6"/>
      <c r="H33" s="6"/>
      <c r="I33" s="24" t="n">
        <f aca="true">IF(G33="Souhaite adhérer à la SF2A",_xlfn.IFS(F33="Stagiaire",15,F33="Doctorant",15,AND(F33="Titulaire/Postdoc",YEARS(E33,TODAY(),0)&lt;=32),15,AND(F33="Titulaire/Postdoc",YEARS(E33,TODAY(),0)&gt;32),35, F33="Retraité",25),0)</f>
        <v>0</v>
      </c>
      <c r="J33" s="24" t="n">
        <f aca="true">_xlfn.IFS(
OR(F33="Stagiaire",F33="Doctorant", H33="Sans inscription",H33=""), 0, 
H33="Inscription en virtuel", IF(G33="Ne souhaite pas adhérer à la SF2A", 70, 30), 
G33="Ne souhaite pas adhérer à la SF2A", IF(TODAY()-$K$22&gt;0,190,150), 
TODAY()-$K$22&gt;0,140,
TODAY()-$K$22&lt;=0,100)</f>
        <v>0</v>
      </c>
      <c r="K33" s="24" t="n">
        <f aca="false">I33+J33</f>
        <v>0</v>
      </c>
      <c r="L33" s="6"/>
      <c r="M33" s="1"/>
      <c r="N33" s="1"/>
      <c r="O33" s="1"/>
    </row>
    <row r="34" s="20" customFormat="true" ht="22.7" hidden="false" customHeight="true" outlineLevel="0" collapsed="false">
      <c r="A34" s="6"/>
      <c r="B34" s="6"/>
      <c r="C34" s="6"/>
      <c r="D34" s="23"/>
      <c r="E34" s="14"/>
      <c r="F34" s="6"/>
      <c r="G34" s="6"/>
      <c r="H34" s="6"/>
      <c r="I34" s="24" t="n">
        <f aca="true">IF(G34="Souhaite adhérer à la SF2A",_xlfn.IFS(F34="Stagiaire",15,F34="Doctorant",15,AND(F34="Titulaire/Postdoc",YEARS(E34,TODAY(),0)&lt;=32),15,AND(F34="Titulaire/Postdoc",YEARS(E34,TODAY(),0)&gt;32),35, F34="Retraité",25),0)</f>
        <v>0</v>
      </c>
      <c r="J34" s="24" t="n">
        <f aca="true">_xlfn.IFS(
OR(F34="Stagiaire",F34="Doctorant", H34="Sans inscription",H34=""), 0, 
H34="Inscription en virtuel", IF(G34="Ne souhaite pas adhérer à la SF2A", 70, 30), 
G34="Ne souhaite pas adhérer à la SF2A", IF(TODAY()-$K$22&gt;0,190,150), 
TODAY()-$K$22&gt;0,140,
TODAY()-$K$22&lt;=0,100)</f>
        <v>0</v>
      </c>
      <c r="K34" s="24" t="n">
        <f aca="false">I34+J34</f>
        <v>0</v>
      </c>
      <c r="L34" s="6"/>
      <c r="M34" s="1"/>
      <c r="N34" s="1"/>
      <c r="O34" s="1"/>
    </row>
    <row r="35" s="20" customFormat="true" ht="22.7" hidden="false" customHeight="true" outlineLevel="0" collapsed="false">
      <c r="A35" s="6"/>
      <c r="B35" s="6"/>
      <c r="C35" s="6"/>
      <c r="D35" s="23"/>
      <c r="E35" s="14"/>
      <c r="F35" s="6"/>
      <c r="G35" s="6"/>
      <c r="H35" s="6"/>
      <c r="I35" s="24" t="n">
        <f aca="true">IF(G35="Souhaite adhérer à la SF2A",_xlfn.IFS(F35="Stagiaire",15,F35="Doctorant",15,AND(F35="Titulaire/Postdoc",YEARS(E35,TODAY(),0)&lt;=32),15,AND(F35="Titulaire/Postdoc",YEARS(E35,TODAY(),0)&gt;32),35, F35="Retraité",25),0)</f>
        <v>0</v>
      </c>
      <c r="J35" s="24" t="n">
        <f aca="true">_xlfn.IFS(
OR(F35="Stagiaire",F35="Doctorant", H35="Sans inscription",H35=""), 0, 
H35="Inscription en virtuel", IF(G35="Ne souhaite pas adhérer à la SF2A", 70, 30), 
G35="Ne souhaite pas adhérer à la SF2A", IF(TODAY()-$K$22&gt;0,190,150), 
TODAY()-$K$22&gt;0,140,
TODAY()-$K$22&lt;=0,100)</f>
        <v>0</v>
      </c>
      <c r="K35" s="24" t="n">
        <f aca="false">I35+J35</f>
        <v>0</v>
      </c>
      <c r="L35" s="6"/>
      <c r="M35" s="1"/>
      <c r="N35" s="1"/>
      <c r="O35" s="1"/>
    </row>
    <row r="36" s="20" customFormat="true" ht="22.7" hidden="false" customHeight="true" outlineLevel="0" collapsed="false">
      <c r="A36" s="6"/>
      <c r="B36" s="6"/>
      <c r="C36" s="6"/>
      <c r="D36" s="23"/>
      <c r="E36" s="14"/>
      <c r="F36" s="6"/>
      <c r="G36" s="6"/>
      <c r="H36" s="6"/>
      <c r="I36" s="24" t="n">
        <f aca="true">IF(G36="Souhaite adhérer à la SF2A",_xlfn.IFS(F36="Stagiaire",15,F36="Doctorant",15,AND(F36="Titulaire/Postdoc",YEARS(E36,TODAY(),0)&lt;=32),15,AND(F36="Titulaire/Postdoc",YEARS(E36,TODAY(),0)&gt;32),35, F36="Retraité",25),0)</f>
        <v>0</v>
      </c>
      <c r="J36" s="24" t="n">
        <f aca="true">_xlfn.IFS(
OR(F36="Stagiaire",F36="Doctorant", H36="Sans inscription",H36=""), 0, 
H36="Inscription en virtuel", IF(G36="Ne souhaite pas adhérer à la SF2A", 70, 30), 
G36="Ne souhaite pas adhérer à la SF2A", IF(TODAY()-$K$22&gt;0,190,150), 
TODAY()-$K$22&gt;0,140,
TODAY()-$K$22&lt;=0,100)</f>
        <v>0</v>
      </c>
      <c r="K36" s="24" t="n">
        <f aca="false">I36+J36</f>
        <v>0</v>
      </c>
      <c r="L36" s="6"/>
      <c r="M36" s="1"/>
      <c r="N36" s="1"/>
      <c r="O36" s="1"/>
    </row>
    <row r="37" s="20" customFormat="true" ht="22.7" hidden="false" customHeight="true" outlineLevel="0" collapsed="false">
      <c r="A37" s="6"/>
      <c r="B37" s="6"/>
      <c r="C37" s="6"/>
      <c r="D37" s="23"/>
      <c r="E37" s="14"/>
      <c r="F37" s="6"/>
      <c r="G37" s="6"/>
      <c r="H37" s="6"/>
      <c r="I37" s="24" t="n">
        <f aca="true">IF(G37="Souhaite adhérer à la SF2A",_xlfn.IFS(F37="Stagiaire",15,F37="Doctorant",15,AND(F37="Titulaire/Postdoc",YEARS(E37,TODAY(),0)&lt;=32),15,AND(F37="Titulaire/Postdoc",YEARS(E37,TODAY(),0)&gt;32),35, F37="Retraité",25),0)</f>
        <v>0</v>
      </c>
      <c r="J37" s="24" t="n">
        <f aca="true">_xlfn.IFS(
OR(F37="Stagiaire",F37="Doctorant", H37="Sans inscription",H37=""), 0, 
H37="Inscription en virtuel", IF(G37="Ne souhaite pas adhérer à la SF2A", 70, 30), 
G37="Ne souhaite pas adhérer à la SF2A", IF(TODAY()-$K$22&gt;0,190,150), 
TODAY()-$K$22&gt;0,140,
TODAY()-$K$22&lt;=0,100)</f>
        <v>0</v>
      </c>
      <c r="K37" s="24" t="n">
        <f aca="false">I37+J37</f>
        <v>0</v>
      </c>
      <c r="L37" s="6"/>
      <c r="M37" s="1"/>
      <c r="N37" s="1"/>
      <c r="O37" s="1"/>
    </row>
    <row r="38" s="20" customFormat="true" ht="22.7" hidden="false" customHeight="true" outlineLevel="0" collapsed="false">
      <c r="A38" s="6"/>
      <c r="B38" s="6"/>
      <c r="C38" s="6"/>
      <c r="D38" s="23"/>
      <c r="E38" s="14"/>
      <c r="F38" s="6"/>
      <c r="G38" s="6"/>
      <c r="H38" s="6"/>
      <c r="I38" s="24" t="n">
        <f aca="true">IF(G38="Souhaite adhérer à la SF2A",_xlfn.IFS(F38="Stagiaire",15,F38="Doctorant",15,AND(F38="Titulaire/Postdoc",YEARS(E38,TODAY(),0)&lt;=32),15,AND(F38="Titulaire/Postdoc",YEARS(E38,TODAY(),0)&gt;32),35, F38="Retraité",25),0)</f>
        <v>0</v>
      </c>
      <c r="J38" s="24" t="n">
        <f aca="true">_xlfn.IFS(
OR(F38="Stagiaire",F38="Doctorant", H38="Sans inscription",H38=""), 0, 
H38="Inscription en virtuel", IF(G38="Ne souhaite pas adhérer à la SF2A", 70, 30), 
G38="Ne souhaite pas adhérer à la SF2A", IF(TODAY()-$K$22&gt;0,190,150), 
TODAY()-$K$22&gt;0,140,
TODAY()-$K$22&lt;=0,100)</f>
        <v>0</v>
      </c>
      <c r="K38" s="24" t="n">
        <f aca="false">I38+J38</f>
        <v>0</v>
      </c>
      <c r="L38" s="6"/>
      <c r="M38" s="1"/>
      <c r="N38" s="1"/>
      <c r="O38" s="1"/>
    </row>
    <row r="39" s="20" customFormat="true" ht="22.7" hidden="false" customHeight="true" outlineLevel="0" collapsed="false">
      <c r="A39" s="6"/>
      <c r="B39" s="6"/>
      <c r="C39" s="6"/>
      <c r="D39" s="23"/>
      <c r="E39" s="14"/>
      <c r="F39" s="6"/>
      <c r="G39" s="6"/>
      <c r="H39" s="6"/>
      <c r="I39" s="24" t="n">
        <f aca="true">IF(G39="Souhaite adhérer à la SF2A",_xlfn.IFS(F39="Stagiaire",15,F39="Doctorant",15,AND(F39="Titulaire/Postdoc",YEARS(E39,TODAY(),0)&lt;=32),15,AND(F39="Titulaire/Postdoc",YEARS(E39,TODAY(),0)&gt;32),35, F39="Retraité",25),0)</f>
        <v>0</v>
      </c>
      <c r="J39" s="24" t="n">
        <f aca="true">_xlfn.IFS(
OR(F39="Stagiaire",F39="Doctorant", H39="Sans inscription",H39=""), 0, 
H39="Inscription en virtuel", IF(G39="Ne souhaite pas adhérer à la SF2A", 70, 30), 
G39="Ne souhaite pas adhérer à la SF2A", IF(TODAY()-$K$22&gt;0,190,150), 
TODAY()-$K$22&gt;0,140,
TODAY()-$K$22&lt;=0,100)</f>
        <v>0</v>
      </c>
      <c r="K39" s="24" t="n">
        <f aca="false">I39+J39</f>
        <v>0</v>
      </c>
      <c r="L39" s="6"/>
      <c r="M39" s="1"/>
      <c r="N39" s="1"/>
      <c r="O39" s="1"/>
    </row>
    <row r="40" s="20" customFormat="true" ht="22.7" hidden="false" customHeight="true" outlineLevel="0" collapsed="false">
      <c r="A40" s="6"/>
      <c r="B40" s="6"/>
      <c r="C40" s="6"/>
      <c r="D40" s="23"/>
      <c r="E40" s="14"/>
      <c r="F40" s="6"/>
      <c r="G40" s="6"/>
      <c r="H40" s="6"/>
      <c r="I40" s="24" t="n">
        <f aca="true">IF(G40="Souhaite adhérer à la SF2A",_xlfn.IFS(F40="Stagiaire",15,F40="Doctorant",15,AND(F40="Titulaire/Postdoc",YEARS(E40,TODAY(),0)&lt;=32),15,AND(F40="Titulaire/Postdoc",YEARS(E40,TODAY(),0)&gt;32),35, F40="Retraité",25),0)</f>
        <v>0</v>
      </c>
      <c r="J40" s="24" t="n">
        <f aca="true">_xlfn.IFS(
OR(F40="Stagiaire",F40="Doctorant", H40="Sans inscription",H40=""), 0, 
H40="Inscription en virtuel", IF(G40="Ne souhaite pas adhérer à la SF2A", 70, 30), 
G40="Ne souhaite pas adhérer à la SF2A", IF(TODAY()-$K$22&gt;0,190,150), 
TODAY()-$K$22&gt;0,140,
TODAY()-$K$22&lt;=0,100)</f>
        <v>0</v>
      </c>
      <c r="K40" s="24" t="n">
        <f aca="false">I40+J40</f>
        <v>0</v>
      </c>
      <c r="L40" s="6"/>
      <c r="M40" s="1"/>
      <c r="N40" s="1"/>
      <c r="O40" s="1"/>
    </row>
    <row r="41" s="20" customFormat="true" ht="22.7" hidden="false" customHeight="true" outlineLevel="0" collapsed="false">
      <c r="A41" s="6"/>
      <c r="B41" s="6"/>
      <c r="C41" s="6"/>
      <c r="D41" s="23"/>
      <c r="E41" s="14"/>
      <c r="F41" s="6"/>
      <c r="G41" s="6"/>
      <c r="H41" s="6"/>
      <c r="I41" s="24" t="n">
        <f aca="true">IF(G41="Souhaite adhérer à la SF2A",_xlfn.IFS(F41="Stagiaire",15,F41="Doctorant",15,AND(F41="Titulaire/Postdoc",YEARS(E41,TODAY(),0)&lt;=32),15,AND(F41="Titulaire/Postdoc",YEARS(E41,TODAY(),0)&gt;32),35, F41="Retraité",25),0)</f>
        <v>0</v>
      </c>
      <c r="J41" s="24" t="n">
        <f aca="true">_xlfn.IFS(
OR(F41="Stagiaire",F41="Doctorant", H41="Sans inscription",H41=""), 0, 
H41="Inscription en virtuel", IF(G41="Ne souhaite pas adhérer à la SF2A", 70, 30), 
G41="Ne souhaite pas adhérer à la SF2A", IF(TODAY()-$K$22&gt;0,190,150), 
TODAY()-$K$22&gt;0,140,
TODAY()-$K$22&lt;=0,100)</f>
        <v>0</v>
      </c>
      <c r="K41" s="24" t="n">
        <f aca="false">I41+J41</f>
        <v>0</v>
      </c>
      <c r="L41" s="6"/>
      <c r="M41" s="1"/>
      <c r="N41" s="1"/>
      <c r="O41" s="1"/>
    </row>
    <row r="42" s="20" customFormat="true" ht="22.7" hidden="false" customHeight="true" outlineLevel="0" collapsed="false">
      <c r="A42" s="6"/>
      <c r="B42" s="6"/>
      <c r="C42" s="6"/>
      <c r="D42" s="23"/>
      <c r="E42" s="14"/>
      <c r="F42" s="6"/>
      <c r="G42" s="6"/>
      <c r="H42" s="6"/>
      <c r="I42" s="24" t="n">
        <f aca="true">IF(G42="Souhaite adhérer à la SF2A",_xlfn.IFS(F42="Stagiaire",15,F42="Doctorant",15,AND(F42="Titulaire/Postdoc",YEARS(E42,TODAY(),0)&lt;=32),15,AND(F42="Titulaire/Postdoc",YEARS(E42,TODAY(),0)&gt;32),35, F42="Retraité",25),0)</f>
        <v>0</v>
      </c>
      <c r="J42" s="24" t="n">
        <f aca="true">_xlfn.IFS(
OR(F42="Stagiaire",F42="Doctorant", H42="Sans inscription",H42=""), 0, 
H42="Inscription en virtuel", IF(G42="Ne souhaite pas adhérer à la SF2A", 70, 30), 
G42="Ne souhaite pas adhérer à la SF2A", IF(TODAY()-$K$22&gt;0,190,150), 
TODAY()-$K$22&gt;0,140,
TODAY()-$K$22&lt;=0,100)</f>
        <v>0</v>
      </c>
      <c r="K42" s="24" t="n">
        <f aca="false">I42+J42</f>
        <v>0</v>
      </c>
      <c r="L42" s="6"/>
      <c r="M42" s="1"/>
      <c r="N42" s="1"/>
      <c r="O42" s="1"/>
    </row>
    <row r="43" s="20" customFormat="true" ht="22.7" hidden="false" customHeight="true" outlineLevel="0" collapsed="false">
      <c r="A43" s="6"/>
      <c r="B43" s="6"/>
      <c r="C43" s="6"/>
      <c r="D43" s="23"/>
      <c r="E43" s="14"/>
      <c r="F43" s="6"/>
      <c r="G43" s="6"/>
      <c r="H43" s="6"/>
      <c r="I43" s="24" t="n">
        <f aca="true">IF(G43="Souhaite adhérer à la SF2A",_xlfn.IFS(F43="Stagiaire",15,F43="Doctorant",15,AND(F43="Titulaire/Postdoc",YEARS(E43,TODAY(),0)&lt;=32),15,AND(F43="Titulaire/Postdoc",YEARS(E43,TODAY(),0)&gt;32),35, F43="Retraité",25),0)</f>
        <v>0</v>
      </c>
      <c r="J43" s="24" t="n">
        <f aca="true">_xlfn.IFS(
OR(F43="Stagiaire",F43="Doctorant", H43="Sans inscription",H43=""), 0, 
H43="Inscription en virtuel", IF(G43="Ne souhaite pas adhérer à la SF2A", 70, 30), 
G43="Ne souhaite pas adhérer à la SF2A", IF(TODAY()-$K$22&gt;0,190,150), 
TODAY()-$K$22&gt;0,140,
TODAY()-$K$22&lt;=0,100)</f>
        <v>0</v>
      </c>
      <c r="K43" s="24" t="n">
        <f aca="false">I43+J43</f>
        <v>0</v>
      </c>
      <c r="L43" s="6"/>
      <c r="M43" s="1"/>
      <c r="N43" s="1"/>
      <c r="O43" s="1"/>
    </row>
    <row r="44" s="20" customFormat="true" ht="22.7" hidden="false" customHeight="true" outlineLevel="0" collapsed="false">
      <c r="A44" s="6"/>
      <c r="B44" s="6"/>
      <c r="C44" s="6"/>
      <c r="D44" s="23"/>
      <c r="E44" s="14"/>
      <c r="F44" s="6"/>
      <c r="G44" s="6"/>
      <c r="H44" s="6"/>
      <c r="I44" s="24" t="n">
        <f aca="true">IF(G44="Souhaite adhérer à la SF2A",_xlfn.IFS(F44="Stagiaire",15,F44="Doctorant",15,AND(F44="Titulaire/Postdoc",YEARS(E44,TODAY(),0)&lt;=32),15,AND(F44="Titulaire/Postdoc",YEARS(E44,TODAY(),0)&gt;32),35, F44="Retraité",25),0)</f>
        <v>0</v>
      </c>
      <c r="J44" s="24" t="n">
        <f aca="true">_xlfn.IFS(
OR(F44="Stagiaire",F44="Doctorant", H44="Sans inscription",H44=""), 0, 
H44="Inscription en virtuel", IF(G44="Ne souhaite pas adhérer à la SF2A", 70, 30), 
G44="Ne souhaite pas adhérer à la SF2A", IF(TODAY()-$K$22&gt;0,190,150), 
TODAY()-$K$22&gt;0,140,
TODAY()-$K$22&lt;=0,100)</f>
        <v>0</v>
      </c>
      <c r="K44" s="24" t="n">
        <f aca="false">I44+J44</f>
        <v>0</v>
      </c>
      <c r="L44" s="6"/>
      <c r="M44" s="1"/>
      <c r="N44" s="1"/>
      <c r="O44" s="1"/>
    </row>
    <row r="45" s="20" customFormat="true" ht="22.7" hidden="false" customHeight="true" outlineLevel="0" collapsed="false">
      <c r="A45" s="6"/>
      <c r="B45" s="6"/>
      <c r="C45" s="6"/>
      <c r="D45" s="23"/>
      <c r="E45" s="14"/>
      <c r="F45" s="6"/>
      <c r="G45" s="6"/>
      <c r="H45" s="6"/>
      <c r="I45" s="24" t="n">
        <f aca="true">IF(G45="Souhaite adhérer à la SF2A",_xlfn.IFS(F45="Stagiaire",15,F45="Doctorant",15,AND(F45="Titulaire/Postdoc",YEARS(E45,TODAY(),0)&lt;=32),15,AND(F45="Titulaire/Postdoc",YEARS(E45,TODAY(),0)&gt;32),35, F45="Retraité",25),0)</f>
        <v>0</v>
      </c>
      <c r="J45" s="24" t="n">
        <f aca="true">_xlfn.IFS(
OR(F45="Stagiaire",F45="Doctorant", H45="Sans inscription",H45=""), 0, 
H45="Inscription en virtuel", IF(G45="Ne souhaite pas adhérer à la SF2A", 70, 30), 
G45="Ne souhaite pas adhérer à la SF2A", IF(TODAY()-$K$22&gt;0,190,150), 
TODAY()-$K$22&gt;0,140,
TODAY()-$K$22&lt;=0,100)</f>
        <v>0</v>
      </c>
      <c r="K45" s="24" t="n">
        <f aca="false">I45+J45</f>
        <v>0</v>
      </c>
      <c r="L45" s="6"/>
      <c r="M45" s="1"/>
      <c r="N45" s="1"/>
      <c r="O45" s="1"/>
    </row>
    <row r="46" s="20" customFormat="true" ht="22.7" hidden="false" customHeight="true" outlineLevel="0" collapsed="false">
      <c r="A46" s="6"/>
      <c r="B46" s="6"/>
      <c r="C46" s="6"/>
      <c r="D46" s="23"/>
      <c r="E46" s="14"/>
      <c r="F46" s="6"/>
      <c r="G46" s="6"/>
      <c r="H46" s="6"/>
      <c r="I46" s="24" t="n">
        <f aca="true">IF(G46="Souhaite adhérer à la SF2A",_xlfn.IFS(F46="Stagiaire",15,F46="Doctorant",15,AND(F46="Titulaire/Postdoc",YEARS(E46,TODAY(),0)&lt;=32),15,AND(F46="Titulaire/Postdoc",YEARS(E46,TODAY(),0)&gt;32),35, F46="Retraité",25),0)</f>
        <v>0</v>
      </c>
      <c r="J46" s="24" t="n">
        <f aca="true">_xlfn.IFS(
OR(F46="Stagiaire",F46="Doctorant", H46="Sans inscription",H46=""), 0, 
H46="Inscription en virtuel", IF(G46="Ne souhaite pas adhérer à la SF2A", 70, 30), 
G46="Ne souhaite pas adhérer à la SF2A", IF(TODAY()-$K$22&gt;0,190,150), 
TODAY()-$K$22&gt;0,140,
TODAY()-$K$22&lt;=0,100)</f>
        <v>0</v>
      </c>
      <c r="K46" s="24" t="n">
        <f aca="false">I46+J46</f>
        <v>0</v>
      </c>
      <c r="L46" s="6"/>
      <c r="M46" s="1"/>
      <c r="N46" s="1"/>
      <c r="O46" s="1"/>
    </row>
    <row r="47" s="20" customFormat="true" ht="22.7" hidden="false" customHeight="true" outlineLevel="0" collapsed="false">
      <c r="A47" s="6"/>
      <c r="B47" s="6"/>
      <c r="C47" s="6"/>
      <c r="D47" s="23"/>
      <c r="E47" s="14"/>
      <c r="F47" s="6"/>
      <c r="G47" s="6"/>
      <c r="H47" s="6"/>
      <c r="I47" s="24" t="n">
        <f aca="true">IF(G47="Souhaite adhérer à la SF2A",_xlfn.IFS(F47="Stagiaire",15,F47="Doctorant",15,AND(F47="Titulaire/Postdoc",YEARS(E47,TODAY(),0)&lt;=32),15,AND(F47="Titulaire/Postdoc",YEARS(E47,TODAY(),0)&gt;32),35, F47="Retraité",25),0)</f>
        <v>0</v>
      </c>
      <c r="J47" s="24" t="n">
        <f aca="true">_xlfn.IFS(
OR(F47="Stagiaire",F47="Doctorant", H47="Sans inscription",H47=""), 0, 
H47="Inscription en virtuel", IF(G47="Ne souhaite pas adhérer à la SF2A", 70, 30), 
G47="Ne souhaite pas adhérer à la SF2A", IF(TODAY()-$K$22&gt;0,190,150), 
TODAY()-$K$22&gt;0,140,
TODAY()-$K$22&lt;=0,100)</f>
        <v>0</v>
      </c>
      <c r="K47" s="24" t="n">
        <f aca="false">I47+J47</f>
        <v>0</v>
      </c>
      <c r="L47" s="6"/>
      <c r="M47" s="1"/>
      <c r="N47" s="1"/>
      <c r="O47" s="1"/>
    </row>
    <row r="48" s="20" customFormat="true" ht="22.7" hidden="false" customHeight="true" outlineLevel="0" collapsed="false">
      <c r="A48" s="6"/>
      <c r="B48" s="6"/>
      <c r="C48" s="6"/>
      <c r="D48" s="23"/>
      <c r="E48" s="14"/>
      <c r="F48" s="6"/>
      <c r="G48" s="6"/>
      <c r="H48" s="6"/>
      <c r="I48" s="24" t="n">
        <f aca="true">IF(G48="Souhaite adhérer à la SF2A",_xlfn.IFS(F48="Stagiaire",15,F48="Doctorant",15,AND(F48="Titulaire/Postdoc",YEARS(E48,TODAY(),0)&lt;=32),15,AND(F48="Titulaire/Postdoc",YEARS(E48,TODAY(),0)&gt;32),35, F48="Retraité",25),0)</f>
        <v>0</v>
      </c>
      <c r="J48" s="24" t="n">
        <f aca="true">_xlfn.IFS(
OR(F48="Stagiaire",F48="Doctorant", H48="Sans inscription",H48=""), 0, 
H48="Inscription en virtuel", IF(G48="Ne souhaite pas adhérer à la SF2A", 70, 30), 
G48="Ne souhaite pas adhérer à la SF2A", IF(TODAY()-$K$22&gt;0,190,150), 
TODAY()-$K$22&gt;0,140,
TODAY()-$K$22&lt;=0,100)</f>
        <v>0</v>
      </c>
      <c r="K48" s="24" t="n">
        <f aca="false">I48+J48</f>
        <v>0</v>
      </c>
      <c r="L48" s="6"/>
      <c r="M48" s="1"/>
      <c r="N48" s="1"/>
      <c r="O48" s="1"/>
    </row>
    <row r="49" s="20" customFormat="true" ht="22.7" hidden="false" customHeight="true" outlineLevel="0" collapsed="false">
      <c r="A49" s="6"/>
      <c r="B49" s="6"/>
      <c r="C49" s="6"/>
      <c r="D49" s="6"/>
      <c r="E49" s="7"/>
      <c r="F49" s="6"/>
      <c r="G49" s="6"/>
      <c r="H49" s="6"/>
      <c r="I49" s="24" t="n">
        <f aca="true">IF(G49="Souhaite adhérer à la SF2A",_xlfn.IFS(F49="Stagiaire",15,F49="Doctorant",15,AND(F49="Titulaire/Postdoc",YEARS(E49,TODAY(),0)&lt;=32),15,AND(F49="Titulaire/Postdoc",YEARS(E49,TODAY(),0)&gt;32),35, F49="Retraité",25),0)</f>
        <v>0</v>
      </c>
      <c r="J49" s="24" t="n">
        <f aca="true">_xlfn.IFS(
OR(F49="Stagiaire",F49="Doctorant", H49="Sans inscription",H49=""), 0, 
H49="Inscription en virtuel", IF(G49="Ne souhaite pas adhérer à la SF2A", 70, 30), 
G49="Ne souhaite pas adhérer à la SF2A", IF(TODAY()-$K$22&gt;0,190,150), 
TODAY()-$K$22&gt;0,140,
TODAY()-$K$22&lt;=0,100)</f>
        <v>0</v>
      </c>
      <c r="K49" s="24" t="n">
        <f aca="false">I49+J49</f>
        <v>0</v>
      </c>
      <c r="L49" s="6"/>
      <c r="M49" s="1"/>
      <c r="N49" s="1"/>
      <c r="O49" s="1"/>
    </row>
    <row r="50" s="20" customFormat="true" ht="22.7" hidden="false" customHeight="true" outlineLevel="0" collapsed="false">
      <c r="A50" s="6"/>
      <c r="B50" s="6"/>
      <c r="C50" s="6"/>
      <c r="D50" s="6"/>
      <c r="E50" s="7"/>
      <c r="F50" s="6"/>
      <c r="G50" s="6"/>
      <c r="H50" s="6"/>
      <c r="I50" s="24" t="n">
        <f aca="true">IF(G50="Souhaite adhérer à la SF2A",_xlfn.IFS(F50="Stagiaire",15,F50="Doctorant",15,AND(F50="Titulaire/Postdoc",YEARS(E50,TODAY(),0)&lt;=32),15,AND(F50="Titulaire/Postdoc",YEARS(E50,TODAY(),0)&gt;32),35, F50="Retraité",25),0)</f>
        <v>0</v>
      </c>
      <c r="J50" s="24" t="n">
        <f aca="true">_xlfn.IFS(
OR(F50="Stagiaire",F50="Doctorant", H50="Sans inscription",H50=""), 0, 
H50="Inscription en virtuel", IF(G50="Ne souhaite pas adhérer à la SF2A", 70, 30), 
G50="Ne souhaite pas adhérer à la SF2A", IF(TODAY()-$K$22&gt;0,190,150), 
TODAY()-$K$22&gt;0,140,
TODAY()-$K$22&lt;=0,100)</f>
        <v>0</v>
      </c>
      <c r="K50" s="24" t="n">
        <f aca="false">I50+J50</f>
        <v>0</v>
      </c>
      <c r="L50" s="6"/>
      <c r="M50" s="1"/>
      <c r="N50" s="1"/>
      <c r="O50" s="1"/>
    </row>
    <row r="51" s="20" customFormat="true" ht="22.7" hidden="false" customHeight="true" outlineLevel="0" collapsed="false">
      <c r="A51" s="6"/>
      <c r="B51" s="6"/>
      <c r="C51" s="6"/>
      <c r="D51" s="6"/>
      <c r="E51" s="7"/>
      <c r="F51" s="6"/>
      <c r="G51" s="6"/>
      <c r="H51" s="6"/>
      <c r="I51" s="24" t="n">
        <f aca="true">IF(G51="Souhaite adhérer à la SF2A",_xlfn.IFS(F51="Stagiaire",15,F51="Doctorant",15,AND(F51="Titulaire/Postdoc",YEARS(E51,TODAY(),0)&lt;=32),15,AND(F51="Titulaire/Postdoc",YEARS(E51,TODAY(),0)&gt;32),35, F51="Retraité",25),0)</f>
        <v>0</v>
      </c>
      <c r="J51" s="24" t="n">
        <f aca="true">_xlfn.IFS(
OR(F51="Stagiaire",F51="Doctorant", H51="Sans inscription",H51=""), 0, 
H51="Inscription en virtuel", IF(G51="Ne souhaite pas adhérer à la SF2A", 70, 30), 
G51="Ne souhaite pas adhérer à la SF2A", IF(TODAY()-$K$22&gt;0,190,150), 
TODAY()-$K$22&gt;0,140,
TODAY()-$K$22&lt;=0,100)</f>
        <v>0</v>
      </c>
      <c r="K51" s="24" t="n">
        <f aca="false">I51+J51</f>
        <v>0</v>
      </c>
      <c r="L51" s="6"/>
      <c r="M51" s="1"/>
      <c r="N51" s="1"/>
      <c r="O51" s="1"/>
    </row>
    <row r="52" s="20" customFormat="true" ht="22.7" hidden="false" customHeight="true" outlineLevel="0" collapsed="false">
      <c r="A52" s="6"/>
      <c r="B52" s="6"/>
      <c r="C52" s="6"/>
      <c r="D52" s="6"/>
      <c r="E52" s="7"/>
      <c r="F52" s="6"/>
      <c r="G52" s="6"/>
      <c r="H52" s="6"/>
      <c r="I52" s="24" t="n">
        <f aca="true">IF(G52="Souhaite adhérer à la SF2A",_xlfn.IFS(F52="Stagiaire",15,F52="Doctorant",15,AND(F52="Titulaire/Postdoc",YEARS(E52,TODAY(),0)&lt;=32),15,AND(F52="Titulaire/Postdoc",YEARS(E52,TODAY(),0)&gt;32),35, F52="Retraité",25),0)</f>
        <v>0</v>
      </c>
      <c r="J52" s="24" t="n">
        <f aca="true">_xlfn.IFS(
OR(F52="Stagiaire",F52="Doctorant", H52="Sans inscription",H52=""), 0, 
H52="Inscription en virtuel", IF(G52="Ne souhaite pas adhérer à la SF2A", 70, 30), 
G52="Ne souhaite pas adhérer à la SF2A", IF(TODAY()-$K$22&gt;0,190,150), 
TODAY()-$K$22&gt;0,140,
TODAY()-$K$22&lt;=0,100)</f>
        <v>0</v>
      </c>
      <c r="K52" s="24" t="n">
        <f aca="false">I52+J52</f>
        <v>0</v>
      </c>
      <c r="L52" s="6"/>
      <c r="M52" s="1"/>
      <c r="N52" s="1"/>
      <c r="O52" s="1"/>
    </row>
    <row r="53" s="20" customFormat="true" ht="22.7" hidden="false" customHeight="true" outlineLevel="0" collapsed="false">
      <c r="A53" s="6"/>
      <c r="B53" s="6"/>
      <c r="C53" s="6"/>
      <c r="D53" s="6"/>
      <c r="E53" s="7"/>
      <c r="F53" s="6"/>
      <c r="G53" s="6"/>
      <c r="H53" s="6"/>
      <c r="I53" s="24" t="n">
        <f aca="true">IF(G53="Souhaite adhérer à la SF2A",_xlfn.IFS(F53="Stagiaire",15,F53="Doctorant",15,AND(F53="Titulaire/Postdoc",YEARS(E53,TODAY(),0)&lt;=32),15,AND(F53="Titulaire/Postdoc",YEARS(E53,TODAY(),0)&gt;32),35, F53="Retraité",25),0)</f>
        <v>0</v>
      </c>
      <c r="J53" s="24" t="n">
        <f aca="true">_xlfn.IFS(
OR(F53="Stagiaire",F53="Doctorant", H53="Sans inscription",H53=""), 0, 
H53="Inscription en virtuel", IF(G53="Ne souhaite pas adhérer à la SF2A", 70, 30), 
G53="Ne souhaite pas adhérer à la SF2A", IF(TODAY()-$K$22&gt;0,190,150), 
TODAY()-$K$22&gt;0,140,
TODAY()-$K$22&lt;=0,100)</f>
        <v>0</v>
      </c>
      <c r="K53" s="24" t="n">
        <f aca="false">I53+J53</f>
        <v>0</v>
      </c>
      <c r="L53" s="6"/>
      <c r="M53" s="1"/>
      <c r="N53" s="1"/>
      <c r="O53" s="1"/>
    </row>
    <row r="54" s="20" customFormat="true" ht="22.7" hidden="false" customHeight="true" outlineLevel="0" collapsed="false">
      <c r="A54" s="6"/>
      <c r="B54" s="6"/>
      <c r="C54" s="6"/>
      <c r="D54" s="6"/>
      <c r="E54" s="7"/>
      <c r="F54" s="6"/>
      <c r="G54" s="6"/>
      <c r="H54" s="6"/>
      <c r="I54" s="24" t="n">
        <f aca="true">IF(G54="Souhaite adhérer à la SF2A",_xlfn.IFS(F54="Stagiaire",15,F54="Doctorant",15,AND(F54="Titulaire/Postdoc",YEARS(E54,TODAY(),0)&lt;=32),15,AND(F54="Titulaire/Postdoc",YEARS(E54,TODAY(),0)&gt;32),35, F54="Retraité",25),0)</f>
        <v>0</v>
      </c>
      <c r="J54" s="24" t="n">
        <f aca="true">_xlfn.IFS(
OR(F54="Stagiaire",F54="Doctorant", H54="Sans inscription",H54=""), 0, 
H54="Inscription en virtuel", IF(G54="Ne souhaite pas adhérer à la SF2A", 70, 30), 
G54="Ne souhaite pas adhérer à la SF2A", IF(TODAY()-$K$22&gt;0,190,150), 
TODAY()-$K$22&gt;0,140,
TODAY()-$K$22&lt;=0,100)</f>
        <v>0</v>
      </c>
      <c r="K54" s="24" t="n">
        <f aca="false">I54+J54</f>
        <v>0</v>
      </c>
      <c r="L54" s="6"/>
      <c r="M54" s="1"/>
      <c r="N54" s="1"/>
      <c r="O54" s="1"/>
    </row>
    <row r="55" customFormat="false" ht="22.7" hidden="false" customHeight="true" outlineLevel="0" collapsed="false">
      <c r="A55" s="6"/>
      <c r="B55" s="6"/>
      <c r="C55" s="6"/>
      <c r="D55" s="6"/>
      <c r="E55" s="14"/>
      <c r="F55" s="6"/>
      <c r="G55" s="6"/>
      <c r="H55" s="6"/>
      <c r="I55" s="24" t="n">
        <f aca="true">IF(G55="Souhaite adhérer à la SF2A",_xlfn.IFS(F55="Stagiaire",15,F55="Doctorant",15,AND(F55="Titulaire/Postdoc",YEARS(E55,TODAY(),0)&lt;=32),15,AND(F55="Titulaire/Postdoc",YEARS(E55,TODAY(),0)&gt;32),35, F55="Retraité",25),0)</f>
        <v>0</v>
      </c>
      <c r="J55" s="24" t="n">
        <f aca="true">_xlfn.IFS(
OR(F55="Stagiaire",F55="Doctorant", H55="Sans inscription",H55=""), 0, 
H55="Inscription en virtuel", IF(G55="Ne souhaite pas adhérer à la SF2A", 70, 30), 
G55="Ne souhaite pas adhérer à la SF2A", IF(TODAY()-$K$22&gt;0,190,150), 
TODAY()-$K$22&gt;0,140,
TODAY()-$K$22&lt;=0,100)</f>
        <v>0</v>
      </c>
      <c r="K55" s="24" t="n">
        <f aca="false">I55+J55</f>
        <v>0</v>
      </c>
      <c r="L55" s="6"/>
    </row>
    <row r="56" customFormat="false" ht="22.7" hidden="false" customHeight="true" outlineLevel="0" collapsed="false">
      <c r="A56" s="6"/>
      <c r="B56" s="6"/>
      <c r="C56" s="6"/>
      <c r="D56" s="6"/>
      <c r="E56" s="7"/>
      <c r="F56" s="6"/>
      <c r="G56" s="6"/>
      <c r="H56" s="6"/>
      <c r="I56" s="24" t="n">
        <f aca="true">IF(G56="Souhaite adhérer à la SF2A",_xlfn.IFS(F56="Stagiaire",15,F56="Doctorant",15,AND(F56="Titulaire/Postdoc",YEARS(E56,TODAY(),0)&lt;=32),15,AND(F56="Titulaire/Postdoc",YEARS(E56,TODAY(),0)&gt;32),35, F56="Retraité",25),0)</f>
        <v>0</v>
      </c>
      <c r="J56" s="24" t="n">
        <f aca="true">_xlfn.IFS(
OR(F56="Stagiaire",F56="Doctorant", H56="Sans inscription",H56=""), 0, 
H56="Inscription en virtuel", IF(G56="Ne souhaite pas adhérer à la SF2A", 70, 30), 
G56="Ne souhaite pas adhérer à la SF2A", IF(TODAY()-$K$22&gt;0,190,150), 
TODAY()-$K$22&gt;0,140,
TODAY()-$K$22&lt;=0,100)</f>
        <v>0</v>
      </c>
      <c r="K56" s="24" t="n">
        <f aca="false">I56+J56</f>
        <v>0</v>
      </c>
      <c r="L56" s="6"/>
    </row>
    <row r="57" customFormat="false" ht="22.7" hidden="false" customHeight="true" outlineLevel="0" collapsed="false">
      <c r="A57" s="6"/>
      <c r="B57" s="6"/>
      <c r="C57" s="6"/>
      <c r="D57" s="6"/>
      <c r="E57" s="7"/>
      <c r="F57" s="6"/>
      <c r="G57" s="6"/>
      <c r="H57" s="6"/>
      <c r="I57" s="24" t="n">
        <f aca="true">IF(G57="Souhaite adhérer à la SF2A",_xlfn.IFS(F57="Stagiaire",15,F57="Doctorant",15,AND(F57="Titulaire/Postdoc",YEARS(E57,TODAY(),0)&lt;=32),15,AND(F57="Titulaire/Postdoc",YEARS(E57,TODAY(),0)&gt;32),35, F57="Retraité",25),0)</f>
        <v>0</v>
      </c>
      <c r="J57" s="24" t="n">
        <f aca="true">_xlfn.IFS(
OR(F57="Stagiaire",F57="Doctorant", H57="Sans inscription",H57=""), 0, 
H57="Inscription en virtuel", IF(G57="Ne souhaite pas adhérer à la SF2A", 70, 30), 
G57="Ne souhaite pas adhérer à la SF2A", IF(TODAY()-$K$22&gt;0,190,150), 
TODAY()-$K$22&gt;0,140,
TODAY()-$K$22&lt;=0,100)</f>
        <v>0</v>
      </c>
      <c r="K57" s="24" t="n">
        <f aca="false">I57+J57</f>
        <v>0</v>
      </c>
      <c r="L57" s="6"/>
    </row>
    <row r="58" customFormat="false" ht="22.7" hidden="false" customHeight="true" outlineLevel="0" collapsed="false">
      <c r="A58" s="6"/>
      <c r="B58" s="6"/>
      <c r="C58" s="6"/>
      <c r="D58" s="6"/>
      <c r="E58" s="7"/>
      <c r="F58" s="6"/>
      <c r="G58" s="6"/>
      <c r="H58" s="6"/>
      <c r="I58" s="24" t="n">
        <f aca="true">IF(G58="Souhaite adhérer à la SF2A",_xlfn.IFS(F58="Stagiaire",15,F58="Doctorant",15,AND(F58="Titulaire/Postdoc",YEARS(E58,TODAY(),0)&lt;=32),15,AND(F58="Titulaire/Postdoc",YEARS(E58,TODAY(),0)&gt;32),35, F58="Retraité",25),0)</f>
        <v>0</v>
      </c>
      <c r="J58" s="24" t="n">
        <f aca="true">_xlfn.IFS(
OR(F58="Stagiaire",F58="Doctorant", H58="Sans inscription",H58=""), 0, 
H58="Inscription en virtuel", IF(G58="Ne souhaite pas adhérer à la SF2A", 70, 30), 
G58="Ne souhaite pas adhérer à la SF2A", IF(TODAY()-$K$22&gt;0,190,150), 
TODAY()-$K$22&gt;0,140,
TODAY()-$K$22&lt;=0,100)</f>
        <v>0</v>
      </c>
      <c r="K58" s="24" t="n">
        <f aca="false">I58+J58</f>
        <v>0</v>
      </c>
      <c r="L58" s="6"/>
    </row>
    <row r="59" customFormat="false" ht="22.7" hidden="false" customHeight="true" outlineLevel="0" collapsed="false">
      <c r="A59" s="6"/>
      <c r="B59" s="6"/>
      <c r="C59" s="6"/>
      <c r="D59" s="6"/>
      <c r="E59" s="7"/>
      <c r="F59" s="6"/>
      <c r="G59" s="6"/>
      <c r="H59" s="6"/>
      <c r="I59" s="24"/>
      <c r="J59" s="24"/>
      <c r="K59" s="6"/>
      <c r="L59" s="6"/>
    </row>
    <row r="60" customFormat="false" ht="22.7" hidden="false" customHeight="true" outlineLevel="0" collapsed="false">
      <c r="A60" s="25" t="s">
        <v>53</v>
      </c>
      <c r="B60" s="26"/>
      <c r="C60" s="26" t="str">
        <f aca="false">COUNTIFS(I29:I59,"&lt;&gt;0")-COUNTBLANK(I29:I59) &amp; IF(COUNTIFS(I29:I59,"&lt;&gt;0")-COUNTBLANK(I29:I59)&gt;1, " Cotisations et ", " Cotisation et ")  &amp; COUNTIFS(J29:J59,"&lt;&gt;0")-COUNTBLANK(J29:J59) &amp; IF(COUNTIFS(J29:J59,"&lt;&gt;0")-COUNTBLANK(J29:J59)&gt;1, " Inscriptions", " Inscription")</f>
        <v>1 Cotisation et 2 Inscriptions</v>
      </c>
      <c r="D60" s="26"/>
      <c r="E60" s="26"/>
      <c r="F60" s="26"/>
      <c r="G60" s="26"/>
      <c r="H60" s="26"/>
      <c r="I60" s="27" t="n">
        <f aca="false">SUM(I29:I59)</f>
        <v>15</v>
      </c>
      <c r="J60" s="27" t="n">
        <f aca="false">SUM(J29:J59)</f>
        <v>300</v>
      </c>
      <c r="K60" s="26"/>
      <c r="L60" s="28"/>
    </row>
    <row r="61" s="28" customFormat="true" ht="22.7" hidden="false" customHeight="true" outlineLevel="0" collapsed="false">
      <c r="A61" s="29"/>
      <c r="B61" s="30"/>
      <c r="C61" s="30"/>
      <c r="D61" s="30"/>
      <c r="E61" s="31"/>
      <c r="F61" s="30"/>
      <c r="G61" s="30"/>
      <c r="H61" s="30"/>
      <c r="I61" s="30"/>
      <c r="J61" s="30"/>
      <c r="K61" s="30"/>
      <c r="L61" s="1"/>
      <c r="M61" s="1"/>
      <c r="N61" s="1"/>
      <c r="O61" s="1"/>
    </row>
    <row r="62" customFormat="false" ht="22.7" hidden="false" customHeight="true" outlineLevel="0" collapsed="false">
      <c r="A62" s="29" t="s">
        <v>54</v>
      </c>
      <c r="B62" s="30"/>
      <c r="C62" s="30"/>
      <c r="D62" s="30"/>
      <c r="E62" s="31"/>
      <c r="F62" s="30"/>
      <c r="G62" s="30"/>
      <c r="H62" s="30"/>
      <c r="I62" s="30"/>
      <c r="J62" s="30"/>
      <c r="K62" s="32" t="n">
        <f aca="false">I60+J60</f>
        <v>315</v>
      </c>
    </row>
    <row r="63" customFormat="false" ht="22.7" hidden="false" customHeight="true" outlineLevel="0" collapsed="false">
      <c r="A63" s="29"/>
      <c r="B63" s="30"/>
      <c r="C63" s="30"/>
      <c r="D63" s="30"/>
      <c r="E63" s="31"/>
      <c r="F63" s="30"/>
      <c r="G63" s="30"/>
      <c r="H63" s="30"/>
      <c r="I63" s="30"/>
      <c r="J63" s="30"/>
      <c r="K63" s="30"/>
    </row>
    <row r="64" customFormat="false" ht="22.7" hidden="false" customHeight="true" outlineLevel="0" collapsed="false">
      <c r="A64" s="29"/>
      <c r="B64" s="30"/>
      <c r="C64" s="30"/>
      <c r="D64" s="30"/>
      <c r="E64" s="31"/>
      <c r="F64" s="30"/>
      <c r="G64" s="30"/>
      <c r="H64" s="30"/>
      <c r="I64" s="30"/>
      <c r="J64" s="30"/>
      <c r="K64" s="30"/>
    </row>
    <row r="65" customFormat="false" ht="22.7" hidden="false" customHeight="true" outlineLevel="0" collapsed="false">
      <c r="A65" s="33" t="s">
        <v>55</v>
      </c>
      <c r="B65" s="34"/>
      <c r="C65" s="34"/>
      <c r="D65" s="34"/>
      <c r="E65" s="35"/>
      <c r="F65" s="34"/>
      <c r="G65" s="36"/>
      <c r="H65" s="30"/>
      <c r="I65" s="30"/>
      <c r="J65" s="30"/>
      <c r="K65" s="30"/>
    </row>
    <row r="66" customFormat="false" ht="22.7" hidden="false" customHeight="true" outlineLevel="0" collapsed="false">
      <c r="A66" s="37"/>
      <c r="B66" s="30"/>
      <c r="C66" s="30"/>
      <c r="D66" s="30"/>
      <c r="E66" s="31"/>
      <c r="F66" s="30"/>
      <c r="G66" s="38"/>
      <c r="H66" s="30"/>
      <c r="I66" s="30"/>
      <c r="J66" s="30"/>
      <c r="K66" s="30"/>
    </row>
    <row r="67" customFormat="false" ht="22.7" hidden="false" customHeight="true" outlineLevel="0" collapsed="false">
      <c r="A67" s="37"/>
      <c r="B67" s="30"/>
      <c r="C67" s="30"/>
      <c r="D67" s="30"/>
      <c r="E67" s="31"/>
      <c r="F67" s="30"/>
      <c r="G67" s="38"/>
      <c r="H67" s="30"/>
      <c r="I67" s="30"/>
      <c r="J67" s="30"/>
      <c r="K67" s="30"/>
    </row>
    <row r="68" customFormat="false" ht="22.7" hidden="false" customHeight="true" outlineLevel="0" collapsed="false">
      <c r="A68" s="37"/>
      <c r="B68" s="30"/>
      <c r="C68" s="30"/>
      <c r="D68" s="30"/>
      <c r="E68" s="31"/>
      <c r="F68" s="30"/>
      <c r="G68" s="38"/>
      <c r="H68" s="30"/>
      <c r="I68" s="30"/>
      <c r="J68" s="30"/>
      <c r="K68" s="30"/>
    </row>
    <row r="69" customFormat="false" ht="22.7" hidden="false" customHeight="true" outlineLevel="0" collapsed="false">
      <c r="A69" s="37"/>
      <c r="B69" s="30"/>
      <c r="C69" s="30"/>
      <c r="D69" s="30"/>
      <c r="E69" s="31"/>
      <c r="F69" s="30"/>
      <c r="G69" s="38"/>
      <c r="H69" s="30"/>
      <c r="I69" s="30"/>
      <c r="J69" s="30"/>
      <c r="K69" s="30"/>
    </row>
    <row r="70" customFormat="false" ht="22.7" hidden="false" customHeight="true" outlineLevel="0" collapsed="false">
      <c r="A70" s="37"/>
      <c r="B70" s="30"/>
      <c r="C70" s="30"/>
      <c r="D70" s="30"/>
      <c r="E70" s="31"/>
      <c r="F70" s="30"/>
      <c r="G70" s="38"/>
      <c r="H70" s="30"/>
      <c r="I70" s="30"/>
      <c r="J70" s="30"/>
      <c r="K70" s="30"/>
    </row>
    <row r="71" customFormat="false" ht="22.7" hidden="false" customHeight="true" outlineLevel="0" collapsed="false">
      <c r="A71" s="37"/>
      <c r="B71" s="30"/>
      <c r="C71" s="30"/>
      <c r="D71" s="30"/>
      <c r="E71" s="31"/>
      <c r="F71" s="30"/>
      <c r="G71" s="38"/>
      <c r="H71" s="30"/>
      <c r="I71" s="30"/>
      <c r="J71" s="30"/>
      <c r="K71" s="30"/>
    </row>
    <row r="72" customFormat="false" ht="22.7" hidden="false" customHeight="true" outlineLevel="0" collapsed="false">
      <c r="A72" s="37"/>
      <c r="B72" s="30"/>
      <c r="C72" s="30"/>
      <c r="D72" s="30"/>
      <c r="E72" s="31"/>
      <c r="F72" s="30"/>
      <c r="G72" s="38"/>
      <c r="H72" s="30"/>
      <c r="I72" s="30"/>
      <c r="J72" s="30"/>
      <c r="K72" s="30"/>
    </row>
    <row r="73" customFormat="false" ht="22.7" hidden="false" customHeight="true" outlineLevel="0" collapsed="false">
      <c r="A73" s="37"/>
      <c r="B73" s="30"/>
      <c r="C73" s="30"/>
      <c r="D73" s="30"/>
      <c r="E73" s="31"/>
      <c r="F73" s="30"/>
      <c r="G73" s="38"/>
      <c r="H73" s="30"/>
      <c r="I73" s="30"/>
      <c r="J73" s="30"/>
      <c r="K73" s="30"/>
    </row>
    <row r="74" customFormat="false" ht="22.7" hidden="false" customHeight="true" outlineLevel="0" collapsed="false">
      <c r="A74" s="37"/>
      <c r="B74" s="30"/>
      <c r="C74" s="30"/>
      <c r="D74" s="30"/>
      <c r="E74" s="31"/>
      <c r="F74" s="30"/>
      <c r="G74" s="38"/>
      <c r="H74" s="30"/>
      <c r="I74" s="30"/>
      <c r="J74" s="30"/>
      <c r="K74" s="30"/>
    </row>
    <row r="75" customFormat="false" ht="22.7" hidden="false" customHeight="true" outlineLevel="0" collapsed="false">
      <c r="A75" s="39"/>
      <c r="B75" s="40"/>
      <c r="C75" s="40"/>
      <c r="D75" s="40"/>
      <c r="E75" s="41"/>
      <c r="F75" s="40"/>
      <c r="G75" s="42"/>
      <c r="H75" s="30"/>
      <c r="I75" s="30"/>
      <c r="J75" s="30"/>
      <c r="K75" s="30"/>
    </row>
    <row r="76" customFormat="false" ht="22.7" hidden="false" customHeight="true" outlineLevel="0" collapsed="false">
      <c r="A76" s="29"/>
      <c r="B76" s="30"/>
      <c r="C76" s="30"/>
      <c r="D76" s="30"/>
      <c r="E76" s="31"/>
      <c r="F76" s="30"/>
      <c r="G76" s="30"/>
      <c r="H76" s="30"/>
      <c r="I76" s="30"/>
      <c r="J76" s="30"/>
      <c r="K76" s="30"/>
    </row>
    <row r="77" customFormat="false" ht="22.7" hidden="false" customHeight="true" outlineLevel="0" collapsed="false">
      <c r="A77" s="29"/>
      <c r="B77" s="30"/>
      <c r="C77" s="30"/>
      <c r="D77" s="30"/>
      <c r="E77" s="31"/>
      <c r="F77" s="30"/>
      <c r="G77" s="30"/>
      <c r="H77" s="30"/>
      <c r="I77" s="30"/>
      <c r="J77" s="30"/>
      <c r="K77" s="30"/>
    </row>
    <row r="78" customFormat="false" ht="22.7" hidden="false" customHeight="true" outlineLevel="0" collapsed="false">
      <c r="A78" s="29" t="s">
        <v>56</v>
      </c>
      <c r="B78" s="30"/>
      <c r="C78" s="43" t="n">
        <f aca="true">TODAY()</f>
        <v>46045</v>
      </c>
      <c r="D78" s="30"/>
      <c r="E78" s="31"/>
      <c r="F78" s="30"/>
      <c r="G78" s="30"/>
      <c r="H78" s="30"/>
      <c r="I78" s="30"/>
      <c r="J78" s="30"/>
      <c r="K78" s="30"/>
    </row>
    <row r="79" customFormat="false" ht="22.7" hidden="false" customHeight="true" outlineLevel="0" collapsed="false">
      <c r="A79" s="29"/>
      <c r="B79" s="30"/>
      <c r="C79" s="30"/>
      <c r="D79" s="30"/>
      <c r="E79" s="31"/>
      <c r="F79" s="30"/>
      <c r="G79" s="30"/>
      <c r="H79" s="30"/>
      <c r="I79" s="30"/>
      <c r="J79" s="30"/>
      <c r="K79" s="30"/>
    </row>
    <row r="80" customFormat="false" ht="22.7" hidden="false" customHeight="true" outlineLevel="0" collapsed="false">
      <c r="A80" s="44" t="s">
        <v>57</v>
      </c>
      <c r="B80" s="44"/>
      <c r="C80" s="44"/>
      <c r="D80" s="44"/>
      <c r="E80" s="44"/>
      <c r="F80" s="30"/>
      <c r="G80" s="30"/>
      <c r="H80" s="30"/>
      <c r="I80" s="30"/>
      <c r="J80" s="30"/>
      <c r="K80" s="30"/>
    </row>
    <row r="81" customFormat="false" ht="22.7" hidden="false" customHeight="true" outlineLevel="0" collapsed="false">
      <c r="A81" s="29"/>
      <c r="B81" s="30"/>
      <c r="C81" s="30"/>
      <c r="D81" s="30"/>
      <c r="E81" s="31"/>
      <c r="F81" s="30"/>
      <c r="G81" s="30"/>
      <c r="H81" s="30"/>
      <c r="I81" s="30"/>
      <c r="J81" s="30"/>
      <c r="K81" s="30"/>
    </row>
    <row r="82" customFormat="false" ht="22.7" hidden="false" customHeight="true" outlineLevel="0" collapsed="false">
      <c r="A82" s="29" t="s">
        <v>58</v>
      </c>
      <c r="B82" s="30"/>
      <c r="C82" s="30"/>
      <c r="D82" s="30"/>
      <c r="E82" s="31"/>
      <c r="F82" s="30"/>
      <c r="G82" s="30"/>
      <c r="H82" s="30"/>
      <c r="I82" s="30"/>
      <c r="J82" s="30"/>
      <c r="K82" s="30"/>
    </row>
    <row r="83" customFormat="false" ht="22.7" hidden="false" customHeight="true" outlineLevel="0" collapsed="false">
      <c r="A83" s="6"/>
      <c r="B83" s="6"/>
      <c r="C83" s="6"/>
      <c r="D83" s="6"/>
      <c r="E83" s="7"/>
    </row>
    <row r="84" customFormat="false" ht="22.7" hidden="false" customHeight="true" outlineLevel="0" collapsed="false">
      <c r="A84" s="6"/>
      <c r="B84" s="6"/>
      <c r="C84" s="6"/>
      <c r="D84" s="6"/>
      <c r="E84" s="7"/>
    </row>
    <row r="85" customFormat="false" ht="22.7" hidden="false" customHeight="true" outlineLevel="0" collapsed="false">
      <c r="A85" s="6"/>
      <c r="B85" s="6"/>
      <c r="C85" s="6"/>
      <c r="D85" s="6"/>
      <c r="E85" s="7"/>
    </row>
    <row r="86" customFormat="false" ht="22.7" hidden="false" customHeight="true" outlineLevel="0" collapsed="false">
      <c r="A86" s="6"/>
      <c r="B86" s="6"/>
      <c r="C86" s="6"/>
      <c r="D86" s="6"/>
      <c r="E86" s="7"/>
    </row>
    <row r="87" customFormat="false" ht="22.7" hidden="false" customHeight="true" outlineLevel="0" collapsed="false">
      <c r="A87" s="6"/>
      <c r="B87" s="6"/>
      <c r="C87" s="6"/>
      <c r="D87" s="6"/>
      <c r="E87" s="7"/>
    </row>
    <row r="88" customFormat="false" ht="22.7" hidden="false" customHeight="true" outlineLevel="0" collapsed="false">
      <c r="A88" s="6"/>
      <c r="B88" s="6"/>
      <c r="C88" s="6"/>
      <c r="D88" s="6"/>
      <c r="E88" s="7"/>
    </row>
    <row r="89" customFormat="false" ht="22.7" hidden="false" customHeight="true" outlineLevel="0" collapsed="false">
      <c r="A89" s="6"/>
      <c r="B89" s="6"/>
      <c r="C89" s="6"/>
      <c r="D89" s="6"/>
      <c r="E89" s="7"/>
    </row>
  </sheetData>
  <mergeCells count="22">
    <mergeCell ref="G2:K2"/>
    <mergeCell ref="G4:K4"/>
    <mergeCell ref="G6:K6"/>
    <mergeCell ref="G7:K7"/>
    <mergeCell ref="G8:K8"/>
    <mergeCell ref="G9:K9"/>
    <mergeCell ref="A13:E13"/>
    <mergeCell ref="A15:E15"/>
    <mergeCell ref="A17:E17"/>
    <mergeCell ref="A18:E18"/>
    <mergeCell ref="A19:E19"/>
    <mergeCell ref="A20:E20"/>
    <mergeCell ref="A21:E21"/>
    <mergeCell ref="A24:A28"/>
    <mergeCell ref="B24:B28"/>
    <mergeCell ref="C24:C28"/>
    <mergeCell ref="D24:D28"/>
    <mergeCell ref="E24:E28"/>
    <mergeCell ref="I24:I28"/>
    <mergeCell ref="J24:J28"/>
    <mergeCell ref="K24:K28"/>
    <mergeCell ref="A80:E80"/>
  </mergeCells>
  <dataValidations count="3">
    <dataValidation allowBlank="true" errorStyle="stop" operator="equal" showDropDown="false" showErrorMessage="true" showInputMessage="false" sqref="F29:F59" type="list">
      <formula1>Feuille1!$F$25:$F$28</formula1>
      <formula2>0</formula2>
    </dataValidation>
    <dataValidation allowBlank="true" errorStyle="stop" operator="equal" showDropDown="false" showErrorMessage="true" showInputMessage="false" sqref="G29:G59" type="list">
      <formula1>Feuille1!$G$25:$G$27</formula1>
      <formula2>0</formula2>
    </dataValidation>
    <dataValidation allowBlank="true" errorStyle="stop" operator="equal" showDropDown="false" showErrorMessage="true" showInputMessage="false" sqref="H29:H59" type="list">
      <formula1>Feuille1!$H$25:$H$27</formula1>
      <formula2>0</formula2>
    </dataValidation>
  </dataValidations>
  <hyperlinks>
    <hyperlink ref="I18" r:id="rId1" display="Email : tresorerie@sf2a.eu"/>
    <hyperlink ref="D29" r:id="rId2" display="shubni@grandsanciens.edu"/>
    <hyperlink ref="D30" r:id="rId3" display="yog@insmouth.com"/>
    <hyperlink ref="D31" r:id="rId4" display="nyarlat@arkham.gov.fr"/>
  </hyperlinks>
  <printOptions headings="false" gridLines="false" gridLinesSet="true" horizontalCentered="false" verticalCentered="false"/>
  <pageMargins left="0.39375" right="0.39375" top="0.7875" bottom="0.7875" header="0.511811023622047" footer="0.511811023622047"/>
  <pageSetup paperSize="9" scale="4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2023-06-08T10:32:45Z</dcterms:created>
  <dc:creator/>
  <dc:description/>
  <dc:language>en-GB</dc:language>
  <cp:lastModifiedBy/>
  <dcterms:modified xsi:type="dcterms:W3CDTF">2026-01-23T15:26:57Z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